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V:\Communication\3-Web\site escale\Projet intranet\FICHES EN LIGNE EC en création\03 - VOTRE ACTIVITE\3C - Les frais de déplacement\"/>
    </mc:Choice>
  </mc:AlternateContent>
  <xr:revisionPtr revIDLastSave="0" documentId="8_{5F508732-AD7B-42E6-AEB4-DCC150420905}" xr6:coauthVersionLast="36" xr6:coauthVersionMax="36" xr10:uidLastSave="{00000000-0000-0000-0000-000000000000}"/>
  <bookViews>
    <workbookView xWindow="240" yWindow="132" windowWidth="9180" windowHeight="4500" xr2:uid="{00000000-000D-0000-FFFF-FFFF00000000}"/>
  </bookViews>
  <sheets>
    <sheet name="Notes de Frais" sheetId="1" r:id="rId1"/>
    <sheet name="BAREME" sheetId="4" state="hidden" r:id="rId2"/>
  </sheets>
  <definedNames>
    <definedName name="année">BAREME!$D$1</definedName>
    <definedName name="bareme">BAREME!$A$6:$E$10</definedName>
    <definedName name="estimation">'Notes de Frais'!$G$14</definedName>
    <definedName name="immatriculation">'Notes de Frais'!$H$17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arque">'Notes de Frais'!$H$18</definedName>
    <definedName name="modele">'Notes de Frais'!$H$19</definedName>
    <definedName name="nbrcv">'Notes de Frais'!$H$20</definedName>
    <definedName name="NBREDECV">BAREME!$A$16:$A$24</definedName>
    <definedName name="NOM">'Notes de Frais'!$B$10</definedName>
    <definedName name="PRENOM">'Notes de Frais'!$B$9</definedName>
    <definedName name="_xlnm.Print_Area" localSheetId="0">'Notes de Frais'!$A$1:$H$65</definedName>
  </definedNames>
  <calcPr calcId="191029"/>
</workbook>
</file>

<file path=xl/calcChain.xml><?xml version="1.0" encoding="utf-8"?>
<calcChain xmlns="http://schemas.openxmlformats.org/spreadsheetml/2006/main">
  <c r="C62" i="1" l="1"/>
  <c r="I9" i="1" l="1"/>
  <c r="I27" i="1"/>
  <c r="M11" i="1" l="1"/>
  <c r="M12" i="1"/>
  <c r="M13" i="1"/>
  <c r="M15" i="1"/>
  <c r="M16" i="1"/>
  <c r="M21" i="1"/>
  <c r="M22" i="1"/>
  <c r="M23" i="1"/>
  <c r="M24" i="1"/>
  <c r="M25" i="1"/>
  <c r="M26" i="1"/>
  <c r="B60" i="1"/>
  <c r="M9" i="1" l="1"/>
  <c r="I10" i="1"/>
  <c r="M10" i="1" s="1"/>
  <c r="I28" i="1"/>
  <c r="M28" i="1" s="1"/>
  <c r="I29" i="1"/>
  <c r="M29" i="1" s="1"/>
  <c r="I30" i="1"/>
  <c r="M30" i="1" s="1"/>
  <c r="I31" i="1"/>
  <c r="M31" i="1" s="1"/>
  <c r="I32" i="1"/>
  <c r="M32" i="1" s="1"/>
  <c r="I33" i="1"/>
  <c r="M33" i="1" s="1"/>
  <c r="I34" i="1"/>
  <c r="M34" i="1" s="1"/>
  <c r="I35" i="1"/>
  <c r="M35" i="1" s="1"/>
  <c r="I36" i="1"/>
  <c r="M36" i="1" s="1"/>
  <c r="I37" i="1"/>
  <c r="M37" i="1" s="1"/>
  <c r="I38" i="1"/>
  <c r="M38" i="1" s="1"/>
  <c r="I39" i="1"/>
  <c r="M39" i="1" s="1"/>
  <c r="I40" i="1"/>
  <c r="M40" i="1" s="1"/>
  <c r="I41" i="1"/>
  <c r="M41" i="1" s="1"/>
  <c r="I42" i="1"/>
  <c r="M42" i="1" s="1"/>
  <c r="I43" i="1"/>
  <c r="M43" i="1" s="1"/>
  <c r="I44" i="1"/>
  <c r="M44" i="1" s="1"/>
  <c r="I45" i="1"/>
  <c r="M45" i="1" s="1"/>
  <c r="I46" i="1"/>
  <c r="M46" i="1" s="1"/>
  <c r="I47" i="1"/>
  <c r="M47" i="1" s="1"/>
  <c r="I48" i="1"/>
  <c r="M48" i="1" s="1"/>
  <c r="I49" i="1"/>
  <c r="M49" i="1" s="1"/>
  <c r="I50" i="1"/>
  <c r="M50" i="1" s="1"/>
  <c r="I51" i="1"/>
  <c r="M51" i="1" s="1"/>
  <c r="I52" i="1"/>
  <c r="M52" i="1" s="1"/>
  <c r="I53" i="1"/>
  <c r="M53" i="1" s="1"/>
  <c r="I54" i="1"/>
  <c r="M54" i="1" s="1"/>
  <c r="I55" i="1"/>
  <c r="M55" i="1" s="1"/>
  <c r="I56" i="1"/>
  <c r="M56" i="1" s="1"/>
  <c r="I57" i="1"/>
  <c r="M57" i="1" s="1"/>
  <c r="M27" i="1"/>
  <c r="H61" i="1"/>
  <c r="B61" i="1"/>
  <c r="B59" i="1"/>
  <c r="I14" i="1" s="1"/>
  <c r="M14" i="1" s="1"/>
  <c r="D62" i="1"/>
  <c r="E62" i="1"/>
  <c r="A66" i="1" l="1"/>
  <c r="A67" i="1" s="1"/>
  <c r="I20" i="1"/>
  <c r="M20" i="1" s="1"/>
  <c r="I18" i="1"/>
  <c r="M18" i="1" s="1"/>
  <c r="I17" i="1"/>
  <c r="M17" i="1" s="1"/>
  <c r="I19" i="1"/>
  <c r="M19" i="1" s="1"/>
  <c r="B62" i="1"/>
  <c r="M58" i="1" l="1"/>
  <c r="M59" i="1" s="1"/>
  <c r="E64" i="1" s="1"/>
</calcChain>
</file>

<file path=xl/sharedStrings.xml><?xml version="1.0" encoding="utf-8"?>
<sst xmlns="http://schemas.openxmlformats.org/spreadsheetml/2006/main" count="72" uniqueCount="67">
  <si>
    <t>RESTAURANT</t>
  </si>
  <si>
    <t>A PAYER</t>
  </si>
  <si>
    <t>TOTAUX</t>
  </si>
  <si>
    <t>Coefficient</t>
  </si>
  <si>
    <t>Total KMS</t>
  </si>
  <si>
    <t>Prix de revient kilométrique (frais de garage exclus)</t>
  </si>
  <si>
    <t>Puissance Fiscale</t>
  </si>
  <si>
    <t xml:space="preserve">jusqu’à 5 000 km </t>
  </si>
  <si>
    <t xml:space="preserve">de 5 001 à 20 000 km </t>
  </si>
  <si>
    <t xml:space="preserve">Au delà de 20 000 km </t>
  </si>
  <si>
    <t>4 CV</t>
  </si>
  <si>
    <t>5 CV</t>
  </si>
  <si>
    <t>6 CV</t>
  </si>
  <si>
    <t>HÔTEL</t>
  </si>
  <si>
    <t xml:space="preserve">Prénom : </t>
  </si>
  <si>
    <t>NOM :</t>
  </si>
  <si>
    <t>MONTANTS</t>
  </si>
  <si>
    <t>PARKING / PEAGE SNCF / TAXI / BUS / METRO</t>
  </si>
  <si>
    <t>Marque :</t>
  </si>
  <si>
    <t>Modèle :</t>
  </si>
  <si>
    <t>FRAIS DE DEPLACEMENTS</t>
  </si>
  <si>
    <t>VEHICULE UTILISE</t>
  </si>
  <si>
    <t>7 CV et plus</t>
  </si>
  <si>
    <t>3 CV et moins</t>
  </si>
  <si>
    <t>ESTIMATION NOMBRE KMS PARCOURUS POUR ANNEE CIVILE</t>
  </si>
  <si>
    <t>Nombre de Chev</t>
  </si>
  <si>
    <t>Forfait</t>
  </si>
  <si>
    <t>JOUR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</si>
  <si>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</si>
  <si>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</si>
  <si>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</si>
  <si>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</si>
  <si>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</si>
  <si>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</si>
  <si>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</si>
  <si>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</si>
  <si>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</si>
  <si>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</si>
  <si>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</si>
  <si>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</si>
  <si>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Immatriculation :</t>
  </si>
  <si>
    <t>BAREME KILOMETRIQUE</t>
  </si>
  <si>
    <t>Total kms parcourus dans l'année</t>
  </si>
  <si>
    <t>d x 0,410</t>
  </si>
  <si>
    <t>d x 0,493</t>
  </si>
  <si>
    <t>d x 0,543</t>
  </si>
  <si>
    <t>d x 0,568</t>
  </si>
  <si>
    <t>d x 0,595</t>
  </si>
  <si>
    <t>(d x 0,245) + 824</t>
  </si>
  <si>
    <t>(d x 0,277) + 1082</t>
  </si>
  <si>
    <t>(d x 0,305) + 1188</t>
  </si>
  <si>
    <t>(d x 0,320) + 1244</t>
  </si>
  <si>
    <t>(d x 0,337) + 1288</t>
  </si>
  <si>
    <t>d x 0,286</t>
  </si>
  <si>
    <t>d x 0,332</t>
  </si>
  <si>
    <t>d x 0,364</t>
  </si>
  <si>
    <t>d x 0,382</t>
  </si>
  <si>
    <t>d x 0,401</t>
  </si>
  <si>
    <t>NBRE KMS PARCOURUS</t>
  </si>
  <si>
    <t>NBRE DE CV</t>
  </si>
  <si>
    <t>Numéro</t>
  </si>
  <si>
    <t>MOTIF DU DEPLACEMENT (nom du client, du prospect, du fournisseur, du salon)</t>
  </si>
  <si>
    <t>LIEU (Ville)</t>
  </si>
  <si>
    <t>ANNEE</t>
  </si>
  <si>
    <t>MOIS</t>
  </si>
  <si>
    <t>(provisoire 2016)</t>
  </si>
  <si>
    <t>BAREME KILOMETRIQUE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</si>
</sst>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F_-;\-* #,##0.00\ _F_-;_-* &quot;-&quot;??\ _F_-;_-@_-"/>
    <numFmt numFmtId="165" formatCode="_-* #,##0.000\ _F_-;\-* #,##0.000\ _F_-;_-* &quot;-&quot;??\ _F_-;_-@_-"/>
    <numFmt numFmtId="166" formatCode="_-* #,##0.0000\ _F_-;\-* #,##0.0000\ _F_-;_-* &quot;-&quot;??\ _F_-;_-@_-"/>
  </numFmts>
  <fonts count="1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6"/>
      <name val="Calibri"/>
      <family val="2"/>
      <scheme val="minor"/>
    </font>
    <font>
      <sz val="6"/>
      <color rgb="FF000000"/>
      <name val="Tahoma"/>
      <family val="2"/>
    </font>
    <font>
      <b/>
      <sz val="12"/>
      <name val="Calibri"/>
      <family val="2"/>
      <scheme val="minor"/>
    </font>
    <font>
      <sz val="12"/>
      <color rgb="FF000000"/>
      <name val="Tahoma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/>
    <xf numFmtId="0" fontId="2" fillId="0" borderId="5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8" fillId="0" borderId="1" xfId="0" applyFont="1" applyBorder="1"/>
    <xf numFmtId="0" fontId="8" fillId="0" borderId="4" xfId="0" applyFont="1" applyBorder="1"/>
    <xf numFmtId="0" fontId="5" fillId="0" borderId="1" xfId="0" applyFont="1" applyBorder="1"/>
    <xf numFmtId="0" fontId="5" fillId="0" borderId="6" xfId="0" applyFont="1" applyBorder="1"/>
    <xf numFmtId="0" fontId="12" fillId="2" borderId="9" xfId="0" applyFont="1" applyFill="1" applyBorder="1" applyAlignment="1">
      <alignment wrapText="1"/>
    </xf>
    <xf numFmtId="16" fontId="2" fillId="0" borderId="10" xfId="0" applyNumberFormat="1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7" xfId="0" applyFont="1" applyBorder="1"/>
    <xf numFmtId="0" fontId="13" fillId="0" borderId="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14" fillId="2" borderId="9" xfId="0" applyFont="1" applyFill="1" applyBorder="1" applyAlignment="1">
      <alignment wrapText="1"/>
    </xf>
    <xf numFmtId="0" fontId="15" fillId="0" borderId="9" xfId="0" applyFont="1" applyFill="1" applyBorder="1" applyAlignment="1">
      <alignment horizontal="center" wrapText="1"/>
    </xf>
    <xf numFmtId="0" fontId="5" fillId="0" borderId="0" xfId="0" applyFont="1"/>
    <xf numFmtId="165" fontId="15" fillId="0" borderId="9" xfId="1" applyNumberFormat="1" applyFont="1" applyFill="1" applyBorder="1" applyAlignment="1">
      <alignment horizontal="center" wrapText="1"/>
    </xf>
    <xf numFmtId="165" fontId="15" fillId="0" borderId="9" xfId="0" applyNumberFormat="1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0" fillId="0" borderId="9" xfId="0" applyBorder="1"/>
    <xf numFmtId="166" fontId="15" fillId="0" borderId="9" xfId="1" applyNumberFormat="1" applyFont="1" applyFill="1" applyBorder="1" applyAlignment="1">
      <alignment horizontal="center" wrapText="1"/>
    </xf>
    <xf numFmtId="164" fontId="0" fillId="0" borderId="0" xfId="1" applyFont="1"/>
    <xf numFmtId="0" fontId="16" fillId="0" borderId="6" xfId="0" applyFont="1" applyFill="1" applyBorder="1" applyAlignment="1">
      <alignment wrapText="1"/>
    </xf>
    <xf numFmtId="164" fontId="2" fillId="0" borderId="11" xfId="1" applyFont="1" applyBorder="1"/>
    <xf numFmtId="0" fontId="2" fillId="0" borderId="10" xfId="1" quotePrefix="1" applyNumberFormat="1" applyFont="1" applyFill="1" applyBorder="1" applyAlignment="1">
      <alignment horizontal="center"/>
    </xf>
    <xf numFmtId="0" fontId="7" fillId="0" borderId="4" xfId="0" applyFont="1" applyBorder="1"/>
    <xf numFmtId="0" fontId="8" fillId="2" borderId="13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2" fontId="2" fillId="0" borderId="1" xfId="0" applyNumberFormat="1" applyFont="1" applyBorder="1"/>
    <xf numFmtId="0" fontId="2" fillId="0" borderId="2" xfId="0" applyFont="1" applyBorder="1"/>
    <xf numFmtId="2" fontId="2" fillId="0" borderId="2" xfId="0" applyNumberFormat="1" applyFont="1" applyBorder="1"/>
    <xf numFmtId="0" fontId="2" fillId="0" borderId="3" xfId="0" applyFont="1" applyBorder="1"/>
    <xf numFmtId="2" fontId="2" fillId="0" borderId="4" xfId="0" applyNumberFormat="1" applyFont="1" applyBorder="1"/>
    <xf numFmtId="2" fontId="2" fillId="0" borderId="0" xfId="0" applyNumberFormat="1" applyFont="1" applyBorder="1"/>
    <xf numFmtId="164" fontId="0" fillId="0" borderId="0" xfId="0" applyNumberFormat="1"/>
    <xf numFmtId="164" fontId="17" fillId="0" borderId="5" xfId="0" applyNumberFormat="1" applyFont="1" applyFill="1" applyBorder="1"/>
    <xf numFmtId="0" fontId="7" fillId="0" borderId="0" xfId="0" applyFont="1" applyFill="1" applyBorder="1"/>
    <xf numFmtId="164" fontId="2" fillId="0" borderId="0" xfId="1" applyFont="1" applyBorder="1"/>
    <xf numFmtId="164" fontId="2" fillId="3" borderId="12" xfId="1" applyFont="1" applyFill="1" applyBorder="1"/>
    <xf numFmtId="2" fontId="2" fillId="3" borderId="12" xfId="0" applyNumberFormat="1" applyFont="1" applyFill="1" applyBorder="1"/>
    <xf numFmtId="0" fontId="2" fillId="3" borderId="12" xfId="0" applyFont="1" applyFill="1" applyBorder="1"/>
    <xf numFmtId="0" fontId="18" fillId="0" borderId="0" xfId="0" applyFont="1"/>
    <xf numFmtId="0" fontId="7" fillId="0" borderId="6" xfId="0" applyFont="1" applyBorder="1"/>
    <xf numFmtId="0" fontId="0" fillId="3" borderId="7" xfId="0" applyFill="1" applyBorder="1" applyAlignment="1" applyProtection="1">
      <alignment horizontal="center"/>
    </xf>
    <xf numFmtId="0" fontId="18" fillId="0" borderId="0" xfId="0" applyFont="1" applyBorder="1"/>
    <xf numFmtId="0" fontId="17" fillId="3" borderId="0" xfId="0" applyFont="1" applyFill="1"/>
    <xf numFmtId="0" fontId="17" fillId="3" borderId="0" xfId="0" applyFont="1" applyFill="1" applyBorder="1"/>
    <xf numFmtId="164" fontId="2" fillId="0" borderId="5" xfId="1" applyFont="1" applyBorder="1" applyAlignment="1"/>
    <xf numFmtId="165" fontId="2" fillId="0" borderId="9" xfId="1" applyNumberFormat="1" applyFont="1" applyFill="1" applyBorder="1" applyAlignment="1">
      <alignment vertical="top" wrapText="1"/>
    </xf>
    <xf numFmtId="164" fontId="2" fillId="0" borderId="0" xfId="1" applyNumberFormat="1" applyFont="1" applyBorder="1" applyAlignment="1"/>
    <xf numFmtId="164" fontId="2" fillId="0" borderId="2" xfId="1" applyNumberFormat="1" applyFont="1" applyBorder="1" applyAlignment="1"/>
    <xf numFmtId="17" fontId="7" fillId="4" borderId="3" xfId="0" applyNumberFormat="1" applyFont="1" applyFill="1" applyBorder="1" applyAlignment="1" applyProtection="1">
      <alignment horizontal="center"/>
      <protection locked="0"/>
    </xf>
    <xf numFmtId="164" fontId="2" fillId="4" borderId="11" xfId="1" applyFont="1" applyFill="1" applyBorder="1" applyProtection="1">
      <protection locked="0"/>
    </xf>
    <xf numFmtId="2" fontId="2" fillId="4" borderId="11" xfId="1" applyNumberFormat="1" applyFont="1" applyFill="1" applyBorder="1" applyProtection="1"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164" fontId="2" fillId="4" borderId="10" xfId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center"/>
      <protection locked="0"/>
    </xf>
    <xf numFmtId="0" fontId="16" fillId="4" borderId="7" xfId="0" applyFont="1" applyFill="1" applyBorder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4" borderId="15" xfId="0" applyFill="1" applyBorder="1" applyAlignment="1" applyProtection="1">
      <alignment horizontal="center"/>
    </xf>
    <xf numFmtId="0" fontId="0" fillId="4" borderId="14" xfId="0" applyFill="1" applyBorder="1" applyAlignment="1" applyProtection="1">
      <alignment horizontal="center"/>
    </xf>
    <xf numFmtId="0" fontId="9" fillId="2" borderId="9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2" borderId="9" xfId="0" applyFont="1" applyFill="1" applyBorder="1" applyAlignment="1">
      <alignment wrapText="1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164" fontId="2" fillId="4" borderId="12" xfId="0" applyNumberFormat="1" applyFont="1" applyFill="1" applyBorder="1" applyAlignment="1" applyProtection="1">
      <alignment horizontal="center" wrapText="1"/>
      <protection locked="0"/>
    </xf>
    <xf numFmtId="0" fontId="2" fillId="4" borderId="12" xfId="0" applyFont="1" applyFill="1" applyBorder="1" applyAlignment="1" applyProtection="1">
      <alignment horizontal="center" wrapText="1"/>
      <protection locked="0"/>
    </xf>
    <xf numFmtId="0" fontId="12" fillId="2" borderId="9" xfId="0" applyFont="1" applyFill="1" applyBorder="1" applyAlignment="1">
      <alignment wrapText="1"/>
    </xf>
    <xf numFmtId="0" fontId="9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14" fillId="2" borderId="15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</cellXfs>
  <cellStyles count="2">
    <cellStyle name="Milliers" xfId="1" builtinId="3"/>
    <cellStyle name="Normal" xfId="0" builtinId="0"/>
  </cellStyles>
  <dxfs count="6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470647</xdr:colOff>
      <xdr:row>0</xdr:row>
      <xdr:rowOff>0</xdr:rowOff>
    </xdr:from>
    <xdr:to>
      <xdr:col>2</xdr:col>
      <xdr:colOff>60063</xdr:colOff>
      <xdr:row>6</xdr:row>
      <xdr:rowOff>76872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324DF8B-BF1C-47DD-8152-49551A11BA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647" y="0"/>
          <a:ext cx="1348740" cy="1348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>
    <pageSetUpPr fitToPage="1"/>
  </sheetPr>
  <dimension ref="A1:M67"/>
  <sheetViews>
    <sheetView tabSelected="1" zoomScale="136" zoomScaleNormal="136" workbookViewId="0">
      <selection activeCell="I9" sqref="I9:I10"/>
    </sheetView>
  </sheetViews>
  <sheetFormatPr baseColWidth="10" defaultRowHeight="13.2" x14ac:dyDescent="0.25"/>
  <cols>
    <col min="1" max="1" width="12.109375" customWidth="1"/>
    <col min="2" max="2" width="13.5546875" customWidth="1"/>
    <col min="3" max="3" width="11.109375" customWidth="1"/>
    <col min="4" max="4" width="9.88671875" customWidth="1"/>
    <col min="5" max="5" width="9.5546875" customWidth="1"/>
    <col min="6" max="6" width="4.109375" customWidth="1"/>
    <col min="7" max="7" width="15.44140625" customWidth="1"/>
    <col min="8" max="8" width="23.44140625" customWidth="1"/>
    <col min="12" max="12" width="31.109375" customWidth="1"/>
  </cols>
  <sheetData>
    <row r="1" spans="1:13" ht="15.6" x14ac:dyDescent="0.3">
      <c r="A1" s="12"/>
      <c r="B1" s="2"/>
      <c r="C1" s="2"/>
      <c r="D1" s="2"/>
      <c r="E1" s="2"/>
      <c r="F1" s="2"/>
      <c r="G1" s="2"/>
      <c r="H1" s="3"/>
    </row>
    <row r="2" spans="1:13" ht="15.6" x14ac:dyDescent="0.3">
      <c r="A2" s="13"/>
      <c r="B2" s="5"/>
      <c r="C2" s="5"/>
      <c r="D2" s="5"/>
      <c r="E2" s="5"/>
      <c r="F2" s="5"/>
      <c r="G2" s="5"/>
      <c r="H2" s="6"/>
    </row>
    <row r="3" spans="1:13" ht="15.6" x14ac:dyDescent="0.3">
      <c r="A3" s="13"/>
      <c r="B3" s="5"/>
      <c r="C3" s="5"/>
      <c r="D3" s="5"/>
      <c r="E3" s="5"/>
      <c r="F3" s="5"/>
      <c r="G3" s="5"/>
      <c r="H3" s="6"/>
    </row>
    <row r="4" spans="1:13" ht="15.6" x14ac:dyDescent="0.3">
      <c r="A4" s="13"/>
      <c r="B4" s="5"/>
      <c r="C4" s="5"/>
      <c r="D4" s="5"/>
      <c r="E4" s="5"/>
      <c r="F4" s="5"/>
      <c r="G4" s="5"/>
      <c r="H4" s="6"/>
    </row>
    <row r="5" spans="1:13" ht="15.6" x14ac:dyDescent="0.3">
      <c r="A5" s="13"/>
      <c r="B5" s="5"/>
      <c r="C5" s="5"/>
      <c r="D5" s="5"/>
      <c r="E5" s="5"/>
      <c r="F5" s="5"/>
      <c r="G5" s="5"/>
      <c r="H5" s="6"/>
    </row>
    <row r="6" spans="1:13" ht="22.8" x14ac:dyDescent="0.4">
      <c r="A6" s="13"/>
      <c r="B6" s="5"/>
      <c r="C6" s="5"/>
      <c r="D6" s="10" t="s">
        <v>20</v>
      </c>
      <c r="E6" s="5"/>
      <c r="F6" s="5"/>
      <c r="G6" s="5"/>
      <c r="H6" s="6"/>
    </row>
    <row r="7" spans="1:13" ht="15.6" x14ac:dyDescent="0.3">
      <c r="A7" s="13"/>
      <c r="B7" s="5"/>
      <c r="C7" s="5"/>
      <c r="D7" s="5"/>
      <c r="E7" s="5"/>
      <c r="F7" s="5"/>
      <c r="G7" s="5"/>
      <c r="H7" s="6"/>
    </row>
    <row r="8" spans="1:13" ht="15.6" x14ac:dyDescent="0.3">
      <c r="A8" s="13"/>
      <c r="B8" s="5"/>
      <c r="C8" s="5"/>
      <c r="D8" s="5"/>
      <c r="E8" s="5"/>
      <c r="F8" s="5"/>
      <c r="G8" s="5"/>
      <c r="H8" s="6"/>
    </row>
    <row r="9" spans="1:13" ht="15" x14ac:dyDescent="0.25">
      <c r="A9" s="14" t="s">
        <v>14</v>
      </c>
      <c r="B9" s="83"/>
      <c r="C9" s="83"/>
      <c r="D9" s="84"/>
      <c r="E9" s="5"/>
      <c r="F9" s="5"/>
      <c r="G9" s="14" t="s">
        <v>64</v>
      </c>
      <c r="H9" s="64"/>
      <c r="I9" s="54" t="str">
        <f>IF(PRENOM="","&lt;----------- indiquez votre prénom",IF(H9="","&lt;- indiquez le  mois",""))</f>
        <v>&lt;----------- indiquez votre prénom</v>
      </c>
      <c r="M9" s="58">
        <f t="shared" ref="M9:M26" si="0">IF(I9&lt;&gt;"",1,0)</f>
        <v>1</v>
      </c>
    </row>
    <row r="10" spans="1:13" ht="15" x14ac:dyDescent="0.25">
      <c r="A10" s="15" t="s">
        <v>15</v>
      </c>
      <c r="B10" s="85"/>
      <c r="C10" s="85"/>
      <c r="D10" s="86"/>
      <c r="E10" s="11"/>
      <c r="F10" s="11"/>
      <c r="G10" s="55" t="s">
        <v>63</v>
      </c>
      <c r="H10" s="56">
        <v>2017</v>
      </c>
      <c r="I10" s="54" t="str">
        <f>IF(NOM="","&lt;- indiquez votre nom","")</f>
        <v>&lt;- indiquez votre nom</v>
      </c>
      <c r="M10" s="58">
        <f t="shared" si="0"/>
        <v>1</v>
      </c>
    </row>
    <row r="11" spans="1:13" x14ac:dyDescent="0.25">
      <c r="A11" s="1"/>
      <c r="B11" s="5"/>
      <c r="C11" s="5"/>
      <c r="D11" s="5"/>
      <c r="E11" s="5"/>
      <c r="F11" s="5"/>
      <c r="G11" s="5"/>
      <c r="H11" s="3"/>
      <c r="M11" s="58">
        <f t="shared" si="0"/>
        <v>0</v>
      </c>
    </row>
    <row r="12" spans="1:13" x14ac:dyDescent="0.25">
      <c r="A12" s="79" t="s">
        <v>66</v>
      </c>
      <c r="B12" s="79"/>
      <c r="C12" s="79"/>
      <c r="D12" s="79"/>
      <c r="E12" s="5"/>
      <c r="F12" s="5"/>
      <c r="G12" s="75" t="s">
        <v>24</v>
      </c>
      <c r="H12" s="76"/>
      <c r="I12" s="5"/>
      <c r="M12" s="58">
        <f t="shared" si="0"/>
        <v>0</v>
      </c>
    </row>
    <row r="13" spans="1:13" ht="12.75" customHeight="1" x14ac:dyDescent="0.25">
      <c r="A13" s="82" t="s">
        <v>65</v>
      </c>
      <c r="B13" s="82"/>
      <c r="C13" s="82"/>
      <c r="D13" s="82"/>
      <c r="E13" s="5"/>
      <c r="F13" s="5"/>
      <c r="G13" s="75"/>
      <c r="H13" s="76"/>
      <c r="I13" s="7"/>
      <c r="M13" s="58">
        <f t="shared" si="0"/>
        <v>0</v>
      </c>
    </row>
    <row r="14" spans="1:13" ht="12.75" customHeight="1" x14ac:dyDescent="0.25">
      <c r="A14" s="89" t="s">
        <v>5</v>
      </c>
      <c r="B14" s="89"/>
      <c r="C14" s="89"/>
      <c r="D14" s="89"/>
      <c r="E14" s="7"/>
      <c r="F14" s="7"/>
      <c r="G14" s="77">
        <v>4999</v>
      </c>
      <c r="H14" s="78"/>
      <c r="I14" s="54" t="str">
        <f>IF(AND(estimation="",B59&lt;&gt;0),"&lt;- indiquez le nombre estimatif de kms que vous allez parcourir pour votre activité dans l'année civile","")</f>
        <v/>
      </c>
      <c r="M14" s="58">
        <f t="shared" si="0"/>
        <v>0</v>
      </c>
    </row>
    <row r="15" spans="1:13" ht="18.75" customHeight="1" x14ac:dyDescent="0.25">
      <c r="A15" s="16" t="s">
        <v>6</v>
      </c>
      <c r="B15" s="16" t="s">
        <v>7</v>
      </c>
      <c r="C15" s="16" t="s">
        <v>8</v>
      </c>
      <c r="D15" s="16" t="s">
        <v>9</v>
      </c>
      <c r="E15" s="7"/>
      <c r="F15" s="7"/>
      <c r="G15" s="7"/>
      <c r="H15" s="7"/>
      <c r="I15" s="7"/>
      <c r="M15" s="58">
        <f t="shared" si="0"/>
        <v>0</v>
      </c>
    </row>
    <row r="16" spans="1:13" ht="12.75" customHeight="1" x14ac:dyDescent="0.25">
      <c r="A16" s="23" t="s">
        <v>23</v>
      </c>
      <c r="B16" s="23" t="s">
        <v>43</v>
      </c>
      <c r="C16" s="23" t="s">
        <v>48</v>
      </c>
      <c r="D16" s="23" t="s">
        <v>53</v>
      </c>
      <c r="E16" s="7"/>
      <c r="F16" s="7"/>
      <c r="G16" s="80" t="s">
        <v>21</v>
      </c>
      <c r="H16" s="81"/>
      <c r="I16" s="5"/>
      <c r="M16" s="58">
        <f t="shared" si="0"/>
        <v>0</v>
      </c>
    </row>
    <row r="17" spans="1:13" ht="12.75" customHeight="1" x14ac:dyDescent="0.25">
      <c r="A17" s="23" t="s">
        <v>10</v>
      </c>
      <c r="B17" s="23" t="s">
        <v>44</v>
      </c>
      <c r="C17" s="23" t="s">
        <v>49</v>
      </c>
      <c r="D17" s="23" t="s">
        <v>54</v>
      </c>
      <c r="E17" s="5"/>
      <c r="F17" s="5"/>
      <c r="G17" s="38" t="s">
        <v>40</v>
      </c>
      <c r="H17" s="72"/>
      <c r="I17" s="54" t="str">
        <f>IF(AND(immatriculation="",B59&lt;&gt;0),"&lt;- indiquez le numéro d'immatriculation de votre véhicule","")</f>
        <v/>
      </c>
      <c r="M17" s="58">
        <f t="shared" si="0"/>
        <v>0</v>
      </c>
    </row>
    <row r="18" spans="1:13" ht="12.75" customHeight="1" x14ac:dyDescent="0.25">
      <c r="A18" s="23" t="s">
        <v>11</v>
      </c>
      <c r="B18" s="23" t="s">
        <v>45</v>
      </c>
      <c r="C18" s="23" t="s">
        <v>50</v>
      </c>
      <c r="D18" s="23" t="s">
        <v>55</v>
      </c>
      <c r="E18" s="5"/>
      <c r="F18" s="5"/>
      <c r="G18" s="4" t="s">
        <v>18</v>
      </c>
      <c r="H18" s="73"/>
      <c r="I18" s="54" t="str">
        <f>IF(AND(marque="",B59&lt;&gt;0),"&lt;- indiquez la marque de votre véhicule","")</f>
        <v/>
      </c>
      <c r="M18" s="58">
        <f t="shared" si="0"/>
        <v>0</v>
      </c>
    </row>
    <row r="19" spans="1:13" ht="12.75" customHeight="1" x14ac:dyDescent="0.25">
      <c r="A19" s="23" t="s">
        <v>12</v>
      </c>
      <c r="B19" s="23" t="s">
        <v>46</v>
      </c>
      <c r="C19" s="23" t="s">
        <v>51</v>
      </c>
      <c r="D19" s="23" t="s">
        <v>56</v>
      </c>
      <c r="E19" s="5"/>
      <c r="F19" s="5"/>
      <c r="G19" s="38" t="s">
        <v>19</v>
      </c>
      <c r="H19" s="73"/>
      <c r="I19" s="54" t="str">
        <f>IF(AND(B59&lt;&gt;0,modele=""),"&lt;- indiquez le modèle de votre véhicule","")</f>
        <v/>
      </c>
      <c r="M19" s="58">
        <f t="shared" si="0"/>
        <v>0</v>
      </c>
    </row>
    <row r="20" spans="1:13" ht="12.75" customHeight="1" x14ac:dyDescent="0.25">
      <c r="A20" s="23" t="s">
        <v>22</v>
      </c>
      <c r="B20" s="23" t="s">
        <v>47</v>
      </c>
      <c r="C20" s="23" t="s">
        <v>52</v>
      </c>
      <c r="D20" s="23" t="s">
        <v>57</v>
      </c>
      <c r="E20" s="5"/>
      <c r="F20" s="5"/>
      <c r="G20" s="35" t="s">
        <v>25</v>
      </c>
      <c r="H20" s="74"/>
      <c r="I20" s="54" t="str">
        <f>IF(AND(nbrcv="",B59&lt;&gt;0),"&lt;- Choississez le Nombre de CV de votre véhicule","")</f>
        <v/>
      </c>
      <c r="M20" s="58">
        <f t="shared" si="0"/>
        <v>0</v>
      </c>
    </row>
    <row r="21" spans="1:13" ht="12.75" customHeight="1" x14ac:dyDescent="0.25">
      <c r="A21" s="93" t="s">
        <v>27</v>
      </c>
      <c r="B21" s="96" t="s">
        <v>58</v>
      </c>
      <c r="C21" s="90" t="s">
        <v>16</v>
      </c>
      <c r="D21" s="91"/>
      <c r="E21" s="92"/>
      <c r="F21" s="116" t="s">
        <v>60</v>
      </c>
      <c r="G21" s="107" t="s">
        <v>62</v>
      </c>
      <c r="H21" s="104" t="s">
        <v>61</v>
      </c>
      <c r="M21" s="58">
        <f t="shared" si="0"/>
        <v>0</v>
      </c>
    </row>
    <row r="22" spans="1:13" ht="12.75" customHeight="1" x14ac:dyDescent="0.25">
      <c r="A22" s="94"/>
      <c r="B22" s="97"/>
      <c r="C22" s="96" t="s">
        <v>17</v>
      </c>
      <c r="D22" s="93" t="s">
        <v>13</v>
      </c>
      <c r="E22" s="93" t="s">
        <v>0</v>
      </c>
      <c r="F22" s="117"/>
      <c r="G22" s="108"/>
      <c r="H22" s="105"/>
      <c r="M22" s="58">
        <f t="shared" si="0"/>
        <v>0</v>
      </c>
    </row>
    <row r="23" spans="1:13" ht="12.75" customHeight="1" x14ac:dyDescent="0.25">
      <c r="A23" s="94"/>
      <c r="B23" s="97"/>
      <c r="C23" s="97"/>
      <c r="D23" s="94"/>
      <c r="E23" s="94"/>
      <c r="F23" s="117"/>
      <c r="G23" s="108"/>
      <c r="H23" s="105"/>
      <c r="M23" s="58">
        <f t="shared" si="0"/>
        <v>0</v>
      </c>
    </row>
    <row r="24" spans="1:13" ht="12.75" customHeight="1" x14ac:dyDescent="0.25">
      <c r="A24" s="94"/>
      <c r="B24" s="97"/>
      <c r="C24" s="97"/>
      <c r="D24" s="94"/>
      <c r="E24" s="94"/>
      <c r="F24" s="117"/>
      <c r="G24" s="108"/>
      <c r="H24" s="105"/>
      <c r="M24" s="58">
        <f t="shared" si="0"/>
        <v>0</v>
      </c>
    </row>
    <row r="25" spans="1:13" ht="12.75" customHeight="1" x14ac:dyDescent="0.25">
      <c r="A25" s="94"/>
      <c r="B25" s="97"/>
      <c r="C25" s="97"/>
      <c r="D25" s="94"/>
      <c r="E25" s="94"/>
      <c r="F25" s="117"/>
      <c r="G25" s="108"/>
      <c r="H25" s="105"/>
      <c r="M25" s="58">
        <f t="shared" si="0"/>
        <v>0</v>
      </c>
    </row>
    <row r="26" spans="1:13" ht="15.75" customHeight="1" x14ac:dyDescent="0.25">
      <c r="A26" s="95"/>
      <c r="B26" s="98"/>
      <c r="C26" s="98"/>
      <c r="D26" s="95"/>
      <c r="E26" s="95"/>
      <c r="F26" s="118"/>
      <c r="G26" s="109"/>
      <c r="H26" s="106"/>
      <c r="M26" s="58">
        <f t="shared" si="0"/>
        <v>0</v>
      </c>
    </row>
    <row r="27" spans="1:13" x14ac:dyDescent="0.25">
      <c r="A27" s="37">
        <v>1</v>
      </c>
      <c r="B27" s="65"/>
      <c r="C27" s="66"/>
      <c r="D27" s="65"/>
      <c r="E27" s="66"/>
      <c r="F27" s="66"/>
      <c r="G27" s="67"/>
      <c r="H27" s="67"/>
      <c r="I27" s="54" t="str">
        <f>IF(OR(B27&lt;&gt;"",C27&lt;&gt;"",D27&lt;&gt;"",E27&lt;&gt;""),IF(OR(ISBLANK(G27),ISBLANK(H27)),"&lt;- Indiquez le lieu et le motif de déplacement",""),"")</f>
        <v/>
      </c>
      <c r="M27" s="58">
        <f>IF(I27&lt;&gt;"",1,0)</f>
        <v>0</v>
      </c>
    </row>
    <row r="28" spans="1:13" x14ac:dyDescent="0.25">
      <c r="A28" s="37">
        <v>2</v>
      </c>
      <c r="B28" s="68"/>
      <c r="C28" s="69"/>
      <c r="D28" s="70"/>
      <c r="E28" s="69"/>
      <c r="F28" s="69"/>
      <c r="G28" s="71"/>
      <c r="H28" s="71"/>
      <c r="I28" s="54" t="str">
        <f t="shared" ref="I28:I57" si="1">IF(OR(B28&lt;&gt;"",C28&lt;&gt;"",D28&lt;&gt;"",E28&lt;&gt;""),IF(OR(ISBLANK(G28),ISBLANK(H28)),"&lt;- Indiquez le lieu et le motif de déplacement",""),"")</f>
        <v/>
      </c>
      <c r="M28" s="58">
        <f>IF(I28&lt;&gt;"",1,0)</f>
        <v>0</v>
      </c>
    </row>
    <row r="29" spans="1:13" x14ac:dyDescent="0.25">
      <c r="A29" s="37">
        <v>3</v>
      </c>
      <c r="B29" s="68"/>
      <c r="C29" s="69"/>
      <c r="D29" s="70"/>
      <c r="E29" s="69"/>
      <c r="F29" s="69"/>
      <c r="G29" s="71"/>
      <c r="H29" s="71"/>
      <c r="I29" s="54" t="str">
        <f t="shared" si="1"/>
        <v/>
      </c>
      <c r="M29" s="58">
        <f t="shared" ref="M29:M57" si="2">IF(I29&lt;&gt;"",1,0)</f>
        <v>0</v>
      </c>
    </row>
    <row r="30" spans="1:13" x14ac:dyDescent="0.25">
      <c r="A30" s="37">
        <v>4</v>
      </c>
      <c r="B30" s="68"/>
      <c r="C30" s="69"/>
      <c r="D30" s="70"/>
      <c r="E30" s="69"/>
      <c r="F30" s="69"/>
      <c r="G30" s="71"/>
      <c r="H30" s="71"/>
      <c r="I30" s="54" t="str">
        <f t="shared" si="1"/>
        <v/>
      </c>
      <c r="M30" s="58">
        <f t="shared" si="2"/>
        <v>0</v>
      </c>
    </row>
    <row r="31" spans="1:13" x14ac:dyDescent="0.25">
      <c r="A31" s="37">
        <v>5</v>
      </c>
      <c r="B31" s="68"/>
      <c r="C31" s="69"/>
      <c r="D31" s="70"/>
      <c r="E31" s="69"/>
      <c r="F31" s="69"/>
      <c r="G31" s="71"/>
      <c r="H31" s="71"/>
      <c r="I31" s="54" t="str">
        <f t="shared" si="1"/>
        <v/>
      </c>
      <c r="M31" s="58">
        <f t="shared" si="2"/>
        <v>0</v>
      </c>
    </row>
    <row r="32" spans="1:13" x14ac:dyDescent="0.25">
      <c r="A32" s="37">
        <v>6</v>
      </c>
      <c r="B32" s="68"/>
      <c r="C32" s="69"/>
      <c r="D32" s="70"/>
      <c r="E32" s="69"/>
      <c r="F32" s="69"/>
      <c r="G32" s="71"/>
      <c r="H32" s="71"/>
      <c r="I32" s="54" t="str">
        <f t="shared" si="1"/>
        <v/>
      </c>
      <c r="M32" s="58">
        <f t="shared" si="2"/>
        <v>0</v>
      </c>
    </row>
    <row r="33" spans="1:13" x14ac:dyDescent="0.25">
      <c r="A33" s="37">
        <v>7</v>
      </c>
      <c r="B33" s="68"/>
      <c r="C33" s="69"/>
      <c r="D33" s="70"/>
      <c r="E33" s="69"/>
      <c r="F33" s="69"/>
      <c r="G33" s="71"/>
      <c r="H33" s="71"/>
      <c r="I33" s="54" t="str">
        <f t="shared" si="1"/>
        <v/>
      </c>
      <c r="M33" s="58">
        <f t="shared" si="2"/>
        <v>0</v>
      </c>
    </row>
    <row r="34" spans="1:13" ht="11.25" customHeight="1" x14ac:dyDescent="0.25">
      <c r="A34" s="37">
        <v>8</v>
      </c>
      <c r="B34" s="68"/>
      <c r="C34" s="69"/>
      <c r="D34" s="70"/>
      <c r="E34" s="69"/>
      <c r="F34" s="69"/>
      <c r="G34" s="71"/>
      <c r="H34" s="71"/>
      <c r="I34" s="54" t="str">
        <f t="shared" si="1"/>
        <v/>
      </c>
      <c r="M34" s="58">
        <f t="shared" si="2"/>
        <v>0</v>
      </c>
    </row>
    <row r="35" spans="1:13" x14ac:dyDescent="0.25">
      <c r="A35" s="37">
        <v>9</v>
      </c>
      <c r="B35" s="68"/>
      <c r="C35" s="69"/>
      <c r="D35" s="70"/>
      <c r="E35" s="69"/>
      <c r="F35" s="69"/>
      <c r="G35" s="71"/>
      <c r="H35" s="71"/>
      <c r="I35" s="54" t="str">
        <f t="shared" si="1"/>
        <v/>
      </c>
      <c r="M35" s="58">
        <f t="shared" si="2"/>
        <v>0</v>
      </c>
    </row>
    <row r="36" spans="1:13" x14ac:dyDescent="0.25">
      <c r="A36" s="37">
        <v>10</v>
      </c>
      <c r="B36" s="68"/>
      <c r="C36" s="69"/>
      <c r="D36" s="70"/>
      <c r="E36" s="69"/>
      <c r="F36" s="69"/>
      <c r="G36" s="71"/>
      <c r="H36" s="71"/>
      <c r="I36" s="54" t="str">
        <f t="shared" si="1"/>
        <v/>
      </c>
      <c r="M36" s="58">
        <f t="shared" si="2"/>
        <v>0</v>
      </c>
    </row>
    <row r="37" spans="1:13" x14ac:dyDescent="0.25">
      <c r="A37" s="37">
        <v>11</v>
      </c>
      <c r="B37" s="68"/>
      <c r="C37" s="69"/>
      <c r="D37" s="70"/>
      <c r="E37" s="69"/>
      <c r="F37" s="69"/>
      <c r="G37" s="71"/>
      <c r="H37" s="71"/>
      <c r="I37" s="54" t="str">
        <f t="shared" si="1"/>
        <v/>
      </c>
      <c r="M37" s="58">
        <f t="shared" si="2"/>
        <v>0</v>
      </c>
    </row>
    <row r="38" spans="1:13" x14ac:dyDescent="0.25">
      <c r="A38" s="37">
        <v>12</v>
      </c>
      <c r="B38" s="68"/>
      <c r="C38" s="69"/>
      <c r="D38" s="70"/>
      <c r="E38" s="69"/>
      <c r="F38" s="69"/>
      <c r="G38" s="71"/>
      <c r="H38" s="71"/>
      <c r="I38" s="54" t="str">
        <f t="shared" si="1"/>
        <v/>
      </c>
      <c r="M38" s="58">
        <f t="shared" si="2"/>
        <v>0</v>
      </c>
    </row>
    <row r="39" spans="1:13" x14ac:dyDescent="0.25">
      <c r="A39" s="37">
        <v>13</v>
      </c>
      <c r="B39" s="68"/>
      <c r="C39" s="69"/>
      <c r="D39" s="70"/>
      <c r="E39" s="69"/>
      <c r="F39" s="69"/>
      <c r="G39" s="71"/>
      <c r="H39" s="71"/>
      <c r="I39" s="54" t="str">
        <f t="shared" si="1"/>
        <v/>
      </c>
      <c r="M39" s="58">
        <f t="shared" si="2"/>
        <v>0</v>
      </c>
    </row>
    <row r="40" spans="1:13" x14ac:dyDescent="0.25">
      <c r="A40" s="37">
        <v>14</v>
      </c>
      <c r="B40" s="68"/>
      <c r="C40" s="69"/>
      <c r="D40" s="70"/>
      <c r="E40" s="69"/>
      <c r="F40" s="69"/>
      <c r="G40" s="71"/>
      <c r="H40" s="71"/>
      <c r="I40" s="54" t="str">
        <f t="shared" si="1"/>
        <v/>
      </c>
      <c r="M40" s="58">
        <f t="shared" si="2"/>
        <v>0</v>
      </c>
    </row>
    <row r="41" spans="1:13" x14ac:dyDescent="0.25">
      <c r="A41" s="37">
        <v>15</v>
      </c>
      <c r="B41" s="68"/>
      <c r="C41" s="69"/>
      <c r="D41" s="70"/>
      <c r="E41" s="69"/>
      <c r="F41" s="69"/>
      <c r="G41" s="71"/>
      <c r="H41" s="71"/>
      <c r="I41" s="54" t="str">
        <f t="shared" si="1"/>
        <v/>
      </c>
      <c r="M41" s="58">
        <f t="shared" si="2"/>
        <v>0</v>
      </c>
    </row>
    <row r="42" spans="1:13" ht="13.5" customHeight="1" x14ac:dyDescent="0.25">
      <c r="A42" s="37">
        <v>16</v>
      </c>
      <c r="B42" s="68"/>
      <c r="C42" s="69"/>
      <c r="D42" s="70"/>
      <c r="E42" s="69"/>
      <c r="F42" s="69"/>
      <c r="G42" s="71"/>
      <c r="H42" s="71"/>
      <c r="I42" s="54" t="str">
        <f t="shared" si="1"/>
        <v/>
      </c>
      <c r="M42" s="58">
        <f t="shared" si="2"/>
        <v>0</v>
      </c>
    </row>
    <row r="43" spans="1:13" x14ac:dyDescent="0.25">
      <c r="A43" s="37">
        <v>17</v>
      </c>
      <c r="B43" s="68"/>
      <c r="C43" s="69"/>
      <c r="D43" s="70"/>
      <c r="E43" s="69"/>
      <c r="F43" s="69"/>
      <c r="G43" s="71"/>
      <c r="H43" s="71"/>
      <c r="I43" s="54" t="str">
        <f t="shared" si="1"/>
        <v/>
      </c>
      <c r="M43" s="58">
        <f t="shared" si="2"/>
        <v>0</v>
      </c>
    </row>
    <row r="44" spans="1:13" x14ac:dyDescent="0.25">
      <c r="A44" s="37">
        <v>18</v>
      </c>
      <c r="B44" s="68"/>
      <c r="C44" s="69"/>
      <c r="D44" s="70"/>
      <c r="E44" s="69"/>
      <c r="F44" s="69"/>
      <c r="G44" s="71"/>
      <c r="H44" s="71"/>
      <c r="I44" s="54" t="str">
        <f t="shared" si="1"/>
        <v/>
      </c>
      <c r="M44" s="58">
        <f t="shared" si="2"/>
        <v>0</v>
      </c>
    </row>
    <row r="45" spans="1:13" x14ac:dyDescent="0.25">
      <c r="A45" s="37">
        <v>19</v>
      </c>
      <c r="B45" s="68"/>
      <c r="C45" s="69"/>
      <c r="D45" s="70"/>
      <c r="E45" s="69"/>
      <c r="F45" s="69"/>
      <c r="G45" s="71"/>
      <c r="H45" s="71"/>
      <c r="I45" s="54" t="str">
        <f t="shared" si="1"/>
        <v/>
      </c>
      <c r="M45" s="58">
        <f t="shared" si="2"/>
        <v>0</v>
      </c>
    </row>
    <row r="46" spans="1:13" x14ac:dyDescent="0.25">
      <c r="A46" s="37">
        <v>20</v>
      </c>
      <c r="B46" s="68"/>
      <c r="C46" s="69"/>
      <c r="D46" s="70"/>
      <c r="E46" s="69"/>
      <c r="F46" s="69"/>
      <c r="G46" s="71"/>
      <c r="H46" s="71"/>
      <c r="I46" s="54" t="str">
        <f t="shared" si="1"/>
        <v/>
      </c>
      <c r="M46" s="58">
        <f t="shared" si="2"/>
        <v>0</v>
      </c>
    </row>
    <row r="47" spans="1:13" x14ac:dyDescent="0.25">
      <c r="A47" s="37">
        <v>21</v>
      </c>
      <c r="B47" s="68"/>
      <c r="C47" s="69"/>
      <c r="D47" s="70"/>
      <c r="E47" s="69"/>
      <c r="F47" s="69"/>
      <c r="G47" s="71"/>
      <c r="H47" s="71"/>
      <c r="I47" s="54" t="str">
        <f t="shared" si="1"/>
        <v/>
      </c>
      <c r="M47" s="58">
        <f t="shared" si="2"/>
        <v>0</v>
      </c>
    </row>
    <row r="48" spans="1:13" x14ac:dyDescent="0.25">
      <c r="A48" s="37">
        <v>22</v>
      </c>
      <c r="B48" s="68"/>
      <c r="C48" s="69"/>
      <c r="D48" s="70"/>
      <c r="E48" s="69"/>
      <c r="F48" s="69"/>
      <c r="G48" s="71"/>
      <c r="H48" s="71"/>
      <c r="I48" s="54" t="str">
        <f t="shared" si="1"/>
        <v/>
      </c>
      <c r="M48" s="58">
        <f t="shared" si="2"/>
        <v>0</v>
      </c>
    </row>
    <row r="49" spans="1:13" x14ac:dyDescent="0.25">
      <c r="A49" s="37">
        <v>23</v>
      </c>
      <c r="B49" s="68"/>
      <c r="C49" s="69"/>
      <c r="D49" s="70"/>
      <c r="E49" s="69"/>
      <c r="F49" s="69"/>
      <c r="G49" s="71"/>
      <c r="H49" s="71"/>
      <c r="I49" s="54" t="str">
        <f t="shared" si="1"/>
        <v/>
      </c>
      <c r="M49" s="58">
        <f t="shared" si="2"/>
        <v>0</v>
      </c>
    </row>
    <row r="50" spans="1:13" x14ac:dyDescent="0.25">
      <c r="A50" s="37">
        <v>24</v>
      </c>
      <c r="B50" s="68"/>
      <c r="C50" s="69"/>
      <c r="D50" s="70"/>
      <c r="E50" s="69"/>
      <c r="F50" s="69"/>
      <c r="G50" s="71"/>
      <c r="H50" s="71"/>
      <c r="I50" s="54" t="str">
        <f t="shared" si="1"/>
        <v/>
      </c>
      <c r="M50" s="58">
        <f t="shared" si="2"/>
        <v>0</v>
      </c>
    </row>
    <row r="51" spans="1:13" x14ac:dyDescent="0.25">
      <c r="A51" s="37">
        <v>25</v>
      </c>
      <c r="B51" s="68"/>
      <c r="C51" s="69"/>
      <c r="D51" s="70"/>
      <c r="E51" s="69"/>
      <c r="F51" s="69"/>
      <c r="G51" s="71"/>
      <c r="H51" s="71"/>
      <c r="I51" s="54" t="str">
        <f t="shared" si="1"/>
        <v/>
      </c>
      <c r="M51" s="58">
        <f t="shared" si="2"/>
        <v>0</v>
      </c>
    </row>
    <row r="52" spans="1:13" x14ac:dyDescent="0.25">
      <c r="A52" s="37">
        <v>26</v>
      </c>
      <c r="B52" s="68"/>
      <c r="C52" s="69"/>
      <c r="D52" s="70"/>
      <c r="E52" s="69"/>
      <c r="F52" s="69"/>
      <c r="G52" s="71"/>
      <c r="H52" s="71"/>
      <c r="I52" s="54" t="str">
        <f t="shared" si="1"/>
        <v/>
      </c>
      <c r="M52" s="58">
        <f t="shared" si="2"/>
        <v>0</v>
      </c>
    </row>
    <row r="53" spans="1:13" x14ac:dyDescent="0.25">
      <c r="A53" s="37">
        <v>27</v>
      </c>
      <c r="B53" s="68"/>
      <c r="C53" s="69"/>
      <c r="D53" s="70"/>
      <c r="E53" s="69"/>
      <c r="F53" s="69"/>
      <c r="G53" s="71"/>
      <c r="H53" s="71"/>
      <c r="I53" s="54" t="str">
        <f t="shared" si="1"/>
        <v/>
      </c>
      <c r="M53" s="58">
        <f t="shared" si="2"/>
        <v>0</v>
      </c>
    </row>
    <row r="54" spans="1:13" x14ac:dyDescent="0.25">
      <c r="A54" s="37">
        <v>28</v>
      </c>
      <c r="B54" s="68"/>
      <c r="C54" s="69"/>
      <c r="D54" s="70"/>
      <c r="E54" s="69"/>
      <c r="F54" s="69"/>
      <c r="G54" s="71"/>
      <c r="H54" s="71"/>
      <c r="I54" s="54" t="str">
        <f t="shared" si="1"/>
        <v/>
      </c>
      <c r="M54" s="58">
        <f t="shared" si="2"/>
        <v>0</v>
      </c>
    </row>
    <row r="55" spans="1:13" x14ac:dyDescent="0.25">
      <c r="A55" s="37">
        <v>29</v>
      </c>
      <c r="B55" s="68"/>
      <c r="C55" s="69"/>
      <c r="D55" s="70"/>
      <c r="E55" s="69"/>
      <c r="F55" s="69"/>
      <c r="G55" s="71"/>
      <c r="H55" s="71"/>
      <c r="I55" s="54" t="str">
        <f t="shared" si="1"/>
        <v/>
      </c>
      <c r="M55" s="58">
        <f t="shared" si="2"/>
        <v>0</v>
      </c>
    </row>
    <row r="56" spans="1:13" x14ac:dyDescent="0.25">
      <c r="A56" s="37">
        <v>30</v>
      </c>
      <c r="B56" s="68"/>
      <c r="C56" s="69"/>
      <c r="D56" s="70"/>
      <c r="E56" s="69"/>
      <c r="F56" s="69"/>
      <c r="G56" s="71"/>
      <c r="H56" s="71"/>
      <c r="I56" s="54" t="str">
        <f t="shared" si="1"/>
        <v/>
      </c>
      <c r="M56" s="58">
        <f t="shared" si="2"/>
        <v>0</v>
      </c>
    </row>
    <row r="57" spans="1:13" x14ac:dyDescent="0.25">
      <c r="A57" s="37">
        <v>31</v>
      </c>
      <c r="B57" s="68"/>
      <c r="C57" s="69"/>
      <c r="D57" s="70"/>
      <c r="E57" s="69"/>
      <c r="F57" s="69"/>
      <c r="G57" s="71"/>
      <c r="H57" s="71"/>
      <c r="I57" s="54" t="str">
        <f t="shared" si="1"/>
        <v/>
      </c>
      <c r="M57" s="58">
        <f t="shared" si="2"/>
        <v>0</v>
      </c>
    </row>
    <row r="58" spans="1:13" x14ac:dyDescent="0.25">
      <c r="A58" s="17"/>
      <c r="B58" s="51"/>
      <c r="C58" s="52"/>
      <c r="D58" s="53"/>
      <c r="E58" s="52"/>
      <c r="F58" s="52"/>
      <c r="G58" s="53"/>
      <c r="H58" s="53"/>
      <c r="M58" s="58">
        <f>IF(A66&lt;&gt;"",1,0)</f>
        <v>0</v>
      </c>
    </row>
    <row r="59" spans="1:13" x14ac:dyDescent="0.25">
      <c r="A59" s="18" t="s">
        <v>4</v>
      </c>
      <c r="B59" s="60">
        <f>SUM(B27:B58)</f>
        <v>0</v>
      </c>
      <c r="C59" s="41"/>
      <c r="D59" s="42"/>
      <c r="E59" s="43"/>
      <c r="F59" s="43"/>
      <c r="G59" s="42"/>
      <c r="H59" s="44"/>
      <c r="I59" s="54"/>
      <c r="M59" s="58">
        <f>SUM(M9:M58)</f>
        <v>2</v>
      </c>
    </row>
    <row r="60" spans="1:13" ht="18" customHeight="1" x14ac:dyDescent="0.25">
      <c r="A60" s="20" t="s">
        <v>3</v>
      </c>
      <c r="B60" s="61" t="str">
        <f>IFERROR(VLOOKUP(H20,bareme,IF(G14&lt;5001,2,IF(G14&lt;20001,3,5))),"")</f>
        <v/>
      </c>
      <c r="C60" s="101"/>
      <c r="D60" s="102"/>
      <c r="E60" s="102"/>
      <c r="F60" s="102"/>
      <c r="G60" s="102"/>
      <c r="H60" s="103"/>
    </row>
    <row r="61" spans="1:13" x14ac:dyDescent="0.25">
      <c r="A61" s="20" t="s">
        <v>26</v>
      </c>
      <c r="B61" s="62">
        <f>ROUND(IF(OR(G14&lt;5001,G14&gt;20000),0,VLOOKUP(H20,bareme,4)/12),2)</f>
        <v>0</v>
      </c>
      <c r="C61" s="45"/>
      <c r="D61" s="7"/>
      <c r="E61" s="46"/>
      <c r="F61" s="46"/>
      <c r="G61" s="7"/>
      <c r="H61" s="48">
        <f>$B$27+$B$28+$B$29+$B$30+$B$31+$B$32+$B$33+$B$34+$B$38+$B$39+$B$40+$B$41+$B$42+$B$43+$B$44+$B$45+$B$46+$B$47+$B$48+$B$49+$B$50+$B$51+$B$52+$B$53+$B$54+$B$55+$B$56+$B$57+$C$27+$C$28+$C$29+$C$30+$C$31+$C$32+$C$33+$C$34+$C$38+$C$39+$C$40+$C$41+$C$42+$C$43+$C$44+$C$45+$C$46+$C$47+$C$48+$C$49+$C$50+$C$51+$C$52+$C$53+$C$54+$C$55+$C$56+$C$57+$D$27+$D$28+$D$29+$D$30+$D$31+$D$32+$D$33+$D$34+$D$38+$D$39+$D$40+$D$41+$D$42+$D$43+$D$44+$D$45+$D$46+$D$47+$D$48+$D$49+$D$50+$D$51+$D$52+$D$53+$D$54+$D$55+$D$56+$D$57+$E$27+$E$28+$E$29+$E$30+$E$31+$E$32+$E$33+$E$34+$E$38+$E$39+$E$40+$E$41+$E$42+$E$43+$E$44+$E$45+$E$46+$E$47+$E$48+$E$49+$E$50+$E$51+$E$52+$E$53+$E$54+$E$55+$E$56+$E$57</f>
        <v>0</v>
      </c>
      <c r="J61" s="47"/>
    </row>
    <row r="62" spans="1:13" x14ac:dyDescent="0.25">
      <c r="A62" s="18" t="s">
        <v>2</v>
      </c>
      <c r="B62" s="63">
        <f>IF(B59=0,0,ROUND(B59*B60+B61,2))</f>
        <v>0</v>
      </c>
      <c r="C62" s="36">
        <f>SUM(C27:C61)</f>
        <v>0</v>
      </c>
      <c r="D62" s="36">
        <f>SUM(D27:D61)</f>
        <v>0</v>
      </c>
      <c r="E62" s="36">
        <f>SUM(E27:E61)</f>
        <v>0</v>
      </c>
      <c r="F62" s="50"/>
      <c r="G62" s="7"/>
      <c r="H62" s="8"/>
    </row>
    <row r="63" spans="1:13" x14ac:dyDescent="0.25">
      <c r="A63" s="19"/>
      <c r="B63" s="21"/>
      <c r="C63" s="19"/>
      <c r="D63" s="21"/>
      <c r="E63" s="19"/>
      <c r="F63" s="21"/>
      <c r="G63" s="21"/>
      <c r="H63" s="22"/>
    </row>
    <row r="64" spans="1:13" x14ac:dyDescent="0.25">
      <c r="A64" s="99" t="s">
        <v>42</v>
      </c>
      <c r="B64" s="100"/>
      <c r="C64" s="5"/>
      <c r="D64" s="5"/>
      <c r="E64" s="110" t="str">
        <f>IF(OR(M59&gt;0,A67&gt;0),"Formulaire incomplet",B62+C62+D62+E62)</f>
        <v>Formulaire incomplet</v>
      </c>
      <c r="F64" s="111"/>
      <c r="G64" s="111"/>
      <c r="H64" s="112"/>
    </row>
    <row r="65" spans="1:8" x14ac:dyDescent="0.25">
      <c r="A65" s="87">
        <v>1</v>
      </c>
      <c r="B65" s="88"/>
      <c r="C65" s="5"/>
      <c r="D65" s="9" t="s">
        <v>1</v>
      </c>
      <c r="E65" s="113"/>
      <c r="F65" s="114"/>
      <c r="G65" s="114"/>
      <c r="H65" s="115"/>
    </row>
    <row r="66" spans="1:8" x14ac:dyDescent="0.25">
      <c r="A66" s="57" t="str">
        <f>IF(B59&lt;&gt;0,IF(ISBLANK(A65),"Merci d'indiquez le total de vos kms annuels",""),"")</f>
        <v/>
      </c>
      <c r="B66" s="5"/>
      <c r="C66" s="5"/>
      <c r="D66" s="5"/>
      <c r="E66" s="5"/>
      <c r="F66" s="5"/>
      <c r="G66" s="5"/>
      <c r="H66" s="5"/>
    </row>
    <row r="67" spans="1:8" x14ac:dyDescent="0.25">
      <c r="A67" s="59">
        <f>IF(A66="",0,1)</f>
        <v>0</v>
      </c>
      <c r="B67" s="5"/>
      <c r="C67" s="5"/>
      <c r="D67" s="5"/>
      <c r="E67" s="5"/>
      <c r="F67" s="5"/>
      <c r="G67" s="5"/>
      <c r="H67" s="5"/>
    </row>
  </sheetData>
  <sheetProtection selectLockedCells="1"/>
  <mergeCells count="21">
    <mergeCell ref="B9:D9"/>
    <mergeCell ref="B10:D10"/>
    <mergeCell ref="A65:B65"/>
    <mergeCell ref="A14:D14"/>
    <mergeCell ref="C21:E21"/>
    <mergeCell ref="D22:D26"/>
    <mergeCell ref="E22:E26"/>
    <mergeCell ref="A21:A26"/>
    <mergeCell ref="B21:B26"/>
    <mergeCell ref="A64:B64"/>
    <mergeCell ref="C60:H60"/>
    <mergeCell ref="C22:C26"/>
    <mergeCell ref="H21:H26"/>
    <mergeCell ref="G21:G26"/>
    <mergeCell ref="E64:H65"/>
    <mergeCell ref="F21:F26"/>
    <mergeCell ref="G12:H13"/>
    <mergeCell ref="G14:H14"/>
    <mergeCell ref="A12:D12"/>
    <mergeCell ref="G16:H16"/>
    <mergeCell ref="A13:D13"/>
  </mergeCells>
  <phoneticPr fontId="0" type="noConversion"/>
  <conditionalFormatting sqref="B9:D9">
    <cfRule type="expression" dxfId="3" priority="4">
      <formula>ISBLANK($B$9)</formula>
    </cfRule>
    <cfRule type="expression" dxfId="2" priority="5">
      <formula>"estvide($B$6)"</formula>
    </cfRule>
  </conditionalFormatting>
  <conditionalFormatting sqref="B10:D10">
    <cfRule type="expression" dxfId="1" priority="3">
      <formula>ISBLANK($B$10)</formula>
    </cfRule>
  </conditionalFormatting>
  <conditionalFormatting sqref="H9">
    <cfRule type="expression" dxfId="0" priority="2">
      <formula>ISBLANK($H$9)</formula>
    </cfRule>
  </conditionalFormatting>
  <conditionalFormatting sqref="H27">
    <cfRule type="expression" priority="1">
      <formula>"et(OU(B24&lt;&gt;"""";C24&lt;&gt;"""";D24&lt;&gt;"""";E24&lt;&gt;"""");estvide($H$24))"</formula>
    </cfRule>
  </conditionalFormatting>
  <dataValidations count="6">
    <dataValidation type="decimal" allowBlank="1" showInputMessage="1" showErrorMessage="1" errorTitle="Erreur" error="Veuillez entrer uniquement des valeurs numeriques" sqref="B27:B57 D27:E57" xr:uid="{00000000-0002-0000-0000-000000000000}">
      <formula1>0</formula1>
      <formula2>7000</formula2>
    </dataValidation>
    <dataValidation type="list" allowBlank="1" showInputMessage="1" showErrorMessage="1" errorTitle="nbre de cv" error="Merci d'entrer votre nombre de cv entre 1 et 14 cv" sqref="H20" xr:uid="{00000000-0002-0000-0000-000001000000}">
      <formula1>NBREDECV</formula1>
    </dataValidation>
    <dataValidation type="decimal" allowBlank="1" showInputMessage="1" showErrorMessage="1" errorTitle="Erreur de saisie" error="Veuillez entrer le montant des frais engagés" sqref="C27:C57" xr:uid="{00000000-0002-0000-0000-000002000000}">
      <formula1>0</formula1>
      <formula2>7000</formula2>
    </dataValidation>
    <dataValidation type="whole" operator="greaterThan" allowBlank="1" showInputMessage="1" showErrorMessage="1" errorTitle="Erreur de saisie" error="Merci d'entrer un nombre entier de kms" sqref="G14:H14" xr:uid="{00000000-0002-0000-0000-000003000000}">
      <formula1>0</formula1>
    </dataValidation>
    <dataValidation type="whole" operator="greaterThan" allowBlank="1" showInputMessage="1" showErrorMessage="1" error="Merci de renseigner un nombre entier" sqref="A65:B65" xr:uid="{00000000-0002-0000-0000-000004000000}">
      <formula1>0</formula1>
    </dataValidation>
    <dataValidation allowBlank="1" showInputMessage="1" showErrorMessage="1" errorTitle="Erreur" error="Veuillez entrer uniquement des valeurs numeriques" sqref="F27:F57" xr:uid="{00000000-0002-0000-0000-000005000000}"/>
  </dataValidations>
  <pageMargins left="0.39370078740157483" right="0.39370078740157483" top="0.39370078740157483" bottom="0.19685039370078741" header="0.51181102362204722" footer="0.51181102362204722"/>
  <pageSetup paperSize="9" scale="93" orientation="portrait" horizontalDpi="4294967292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BAREME!$A$27:$A$38</xm:f>
          </x14:formula1>
          <xm:sqref>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E38"/>
  <sheetViews>
    <sheetView workbookViewId="0">
      <selection activeCell="A27" sqref="A27:A38"/>
    </sheetView>
  </sheetViews>
  <sheetFormatPr baseColWidth="10" defaultRowHeight="13.2" x14ac:dyDescent="0.25"/>
  <cols>
    <col min="1" max="1" width="20.6640625" customWidth="1"/>
    <col min="3" max="3" width="30.33203125" customWidth="1"/>
    <col min="4" max="4" width="12.109375" customWidth="1"/>
  </cols>
  <sheetData>
    <row r="1" spans="1:5" ht="12.75" customHeight="1" x14ac:dyDescent="0.3">
      <c r="A1" s="122" t="s">
        <v>41</v>
      </c>
      <c r="B1" s="123"/>
      <c r="C1" s="123"/>
      <c r="D1" s="39">
        <v>2015</v>
      </c>
      <c r="E1" s="40"/>
    </row>
    <row r="2" spans="1:5" x14ac:dyDescent="0.25">
      <c r="A2" s="119" t="s">
        <v>5</v>
      </c>
      <c r="B2" s="120"/>
      <c r="C2" s="120"/>
      <c r="D2" s="120"/>
      <c r="E2" s="121"/>
    </row>
    <row r="3" spans="1:5" ht="12.75" customHeight="1" x14ac:dyDescent="0.25">
      <c r="A3" s="119"/>
      <c r="B3" s="120"/>
      <c r="C3" s="120"/>
      <c r="D3" s="120"/>
      <c r="E3" s="121"/>
    </row>
    <row r="4" spans="1:5" ht="31.2" x14ac:dyDescent="0.3">
      <c r="A4" s="26" t="s">
        <v>6</v>
      </c>
      <c r="B4" s="26" t="s">
        <v>7</v>
      </c>
      <c r="C4" s="26" t="s">
        <v>8</v>
      </c>
      <c r="D4" s="26"/>
      <c r="E4" s="26" t="s">
        <v>9</v>
      </c>
    </row>
    <row r="5" spans="1:5" ht="15.6" x14ac:dyDescent="0.3">
      <c r="A5" s="26"/>
      <c r="B5" s="31">
        <v>1</v>
      </c>
      <c r="C5" s="31">
        <v>2</v>
      </c>
      <c r="D5" s="31">
        <v>3</v>
      </c>
      <c r="E5" s="31">
        <v>4</v>
      </c>
    </row>
    <row r="6" spans="1:5" ht="15" x14ac:dyDescent="0.25">
      <c r="A6" s="27">
        <v>1</v>
      </c>
      <c r="B6" s="29">
        <v>0.41</v>
      </c>
      <c r="C6" s="27">
        <v>0.245</v>
      </c>
      <c r="D6" s="27">
        <v>824</v>
      </c>
      <c r="E6" s="33">
        <v>0.28599999999999998</v>
      </c>
    </row>
    <row r="7" spans="1:5" ht="15" x14ac:dyDescent="0.25">
      <c r="A7" s="27">
        <v>4</v>
      </c>
      <c r="B7" s="29">
        <v>0.49299999999999999</v>
      </c>
      <c r="C7" s="27">
        <v>0.27700000000000002</v>
      </c>
      <c r="D7" s="27">
        <v>1082</v>
      </c>
      <c r="E7" s="33">
        <v>0.33200000000000002</v>
      </c>
    </row>
    <row r="8" spans="1:5" ht="15" x14ac:dyDescent="0.25">
      <c r="A8" s="27">
        <v>5</v>
      </c>
      <c r="B8" s="29">
        <v>0.54300000000000004</v>
      </c>
      <c r="C8" s="27">
        <v>0.30499999999999999</v>
      </c>
      <c r="D8" s="27">
        <v>1188</v>
      </c>
      <c r="E8" s="33">
        <v>0.36399999999999999</v>
      </c>
    </row>
    <row r="9" spans="1:5" ht="15" x14ac:dyDescent="0.25">
      <c r="A9" s="27">
        <v>6</v>
      </c>
      <c r="B9" s="29">
        <v>0.56799999999999995</v>
      </c>
      <c r="C9" s="27">
        <v>0.32</v>
      </c>
      <c r="D9" s="27">
        <v>1244</v>
      </c>
      <c r="E9" s="33">
        <v>0.38200000000000001</v>
      </c>
    </row>
    <row r="10" spans="1:5" ht="15" x14ac:dyDescent="0.25">
      <c r="A10" s="27">
        <v>7</v>
      </c>
      <c r="B10" s="30">
        <v>0.59499999999999997</v>
      </c>
      <c r="C10" s="27">
        <v>0.33700000000000002</v>
      </c>
      <c r="D10" s="27">
        <v>1288</v>
      </c>
      <c r="E10" s="33">
        <v>0.40100000000000002</v>
      </c>
    </row>
    <row r="11" spans="1:5" ht="15" x14ac:dyDescent="0.25">
      <c r="A11" s="28"/>
      <c r="B11" s="28"/>
      <c r="C11" s="28"/>
      <c r="D11" s="28"/>
      <c r="E11" s="28"/>
    </row>
    <row r="15" spans="1:5" x14ac:dyDescent="0.25">
      <c r="A15" s="25" t="s">
        <v>59</v>
      </c>
    </row>
    <row r="16" spans="1:5" x14ac:dyDescent="0.25">
      <c r="A16">
        <v>1</v>
      </c>
    </row>
    <row r="17" spans="1:4" x14ac:dyDescent="0.25">
      <c r="A17">
        <v>2</v>
      </c>
    </row>
    <row r="18" spans="1:4" x14ac:dyDescent="0.25">
      <c r="A18" s="25">
        <v>3</v>
      </c>
      <c r="B18" s="32"/>
      <c r="C18" s="24"/>
    </row>
    <row r="19" spans="1:4" x14ac:dyDescent="0.25">
      <c r="A19" s="49">
        <v>4</v>
      </c>
      <c r="D19" s="24"/>
    </row>
    <row r="20" spans="1:4" x14ac:dyDescent="0.25">
      <c r="A20" s="49">
        <v>5</v>
      </c>
    </row>
    <row r="21" spans="1:4" x14ac:dyDescent="0.25">
      <c r="A21" s="49">
        <v>6</v>
      </c>
      <c r="C21" s="34"/>
    </row>
    <row r="22" spans="1:4" x14ac:dyDescent="0.25">
      <c r="A22" s="49">
        <v>7</v>
      </c>
    </row>
    <row r="23" spans="1:4" x14ac:dyDescent="0.25">
      <c r="A23" s="49">
        <v>8</v>
      </c>
    </row>
    <row r="24" spans="1:4" x14ac:dyDescent="0.25">
      <c r="A24" s="49">
        <v>9</v>
      </c>
    </row>
    <row r="27" spans="1:4" x14ac:dyDescent="0.25">
      <c r="A27" s="25" t="s">
        <v>28</v>
      </c>
    </row>
    <row r="28" spans="1:4" x14ac:dyDescent="0.25">
      <c r="A28" s="25" t="s">
        <v>29</v>
      </c>
    </row>
    <row r="29" spans="1:4" x14ac:dyDescent="0.25">
      <c r="A29" s="25" t="s">
        <v>30</v>
      </c>
    </row>
    <row r="30" spans="1:4" x14ac:dyDescent="0.25">
      <c r="A30" s="25" t="s">
        <v>31</v>
      </c>
    </row>
    <row r="31" spans="1:4" x14ac:dyDescent="0.25">
      <c r="A31" s="25" t="s">
        <v>32</v>
      </c>
    </row>
    <row r="32" spans="1:4" x14ac:dyDescent="0.25">
      <c r="A32" s="25" t="s">
        <v>33</v>
      </c>
    </row>
    <row r="33" spans="1:1" x14ac:dyDescent="0.25">
      <c r="A33" s="25" t="s">
        <v>34</v>
      </c>
    </row>
    <row r="34" spans="1:1" x14ac:dyDescent="0.25">
      <c r="A34" s="25" t="s">
        <v>35</v>
      </c>
    </row>
    <row r="35" spans="1:1" x14ac:dyDescent="0.25">
      <c r="A35" s="25" t="s">
        <v>36</v>
      </c>
    </row>
    <row r="36" spans="1:1" x14ac:dyDescent="0.25">
      <c r="A36" s="25" t="s">
        <v>37</v>
      </c>
    </row>
    <row r="37" spans="1:1" x14ac:dyDescent="0.25">
      <c r="A37" s="25" t="s">
        <v>38</v>
      </c>
    </row>
    <row r="38" spans="1:1" x14ac:dyDescent="0.25">
      <c r="A38" s="25" t="s">
        <v>39</v>
      </c>
    </row>
  </sheetData>
  <sheetProtection selectLockedCells="1"/>
  <mergeCells count="2">
    <mergeCell ref="A2:E3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Notes de Frais</vt:lpstr>
      <vt:lpstr>BAREME</vt:lpstr>
      <vt:lpstr>année</vt:lpstr>
      <vt:lpstr>bareme</vt:lpstr>
      <vt:lpstr>estimation</vt:lpstr>
      <vt:lpstr>immatriculation</vt:lpstr>
      <vt:lpstr>marque</vt:lpstr>
      <vt:lpstr>modele</vt:lpstr>
      <vt:lpstr>nbrcv</vt:lpstr>
      <vt:lpstr>NBREDECV</vt:lpstr>
      <vt:lpstr>NOM</vt:lpstr>
      <vt:lpstr>PRENOM</vt:lpstr>
      <vt:lpstr>'Notes de Frais'!Zone_d_impression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Utilisateur</cp:lastModifiedBy>
  <cp:lastPrinted>2018-04-25T15:08:10Z</cp:lastPrinted>
  <dcterms:created xsi:type="dcterms:W3CDTF">1996-10-21T11:03:58Z</dcterms:created>
  <dcterms:modified xsi:type="dcterms:W3CDTF">2022-07-12T15:17:45Z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cb0a31b5-913a-4aa8-bebd-88e22b7f8a39</vt:lpwstr>
  </property>
</Properties>
</file>